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\Documents\Fægtning\"/>
    </mc:Choice>
  </mc:AlternateContent>
  <xr:revisionPtr revIDLastSave="0" documentId="8_{DF8D9EA4-864F-49E0-98F8-A7418685D92B}" xr6:coauthVersionLast="36" xr6:coauthVersionMax="36" xr10:uidLastSave="{00000000-0000-0000-0000-000000000000}"/>
  <bookViews>
    <workbookView xWindow="0" yWindow="0" windowWidth="20490" windowHeight="7005" xr2:uid="{73600C18-5AC6-4320-8311-C287ED1C4DE1}"/>
  </bookViews>
  <sheets>
    <sheet name="Regnskab 201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31" i="1" s="1"/>
  <c r="D38" i="1" s="1"/>
  <c r="D39" i="1" s="1"/>
  <c r="C6" i="1"/>
  <c r="C7" i="1"/>
  <c r="C8" i="1"/>
  <c r="C9" i="1"/>
  <c r="C12" i="1"/>
  <c r="D14" i="1"/>
  <c r="D19" i="1"/>
  <c r="D20" i="1"/>
  <c r="D21" i="1"/>
  <c r="D24" i="1"/>
  <c r="D25" i="1"/>
  <c r="D26" i="1"/>
  <c r="D27" i="1"/>
  <c r="D30" i="1"/>
  <c r="F31" i="1"/>
  <c r="G31" i="1"/>
  <c r="C36" i="1"/>
  <c r="C39" i="1" s="1"/>
</calcChain>
</file>

<file path=xl/sharedStrings.xml><?xml version="1.0" encoding="utf-8"?>
<sst xmlns="http://schemas.openxmlformats.org/spreadsheetml/2006/main" count="49" uniqueCount="46">
  <si>
    <t>Revisor</t>
  </si>
  <si>
    <t>Bestyrelsesmedlem</t>
  </si>
  <si>
    <t>Bestyrelsemedlem</t>
  </si>
  <si>
    <t>Kasser</t>
  </si>
  <si>
    <t>Formand</t>
  </si>
  <si>
    <t>I alt</t>
  </si>
  <si>
    <t>Overført resultat</t>
  </si>
  <si>
    <t>Overført fra tidligere år</t>
  </si>
  <si>
    <t>Arbejdernes Landsbank</t>
  </si>
  <si>
    <t>Passiver</t>
  </si>
  <si>
    <t>Aktiver</t>
  </si>
  <si>
    <t>Balance</t>
  </si>
  <si>
    <t>Total Resultat</t>
  </si>
  <si>
    <t>Falck</t>
  </si>
  <si>
    <t>Diverse (Falck)</t>
  </si>
  <si>
    <t>Gaver/Blomster (Frivillig særlig indsats Charlotte R)</t>
  </si>
  <si>
    <t>Bank</t>
  </si>
  <si>
    <t>IT, web</t>
  </si>
  <si>
    <t>IT, telefon</t>
  </si>
  <si>
    <t>Kontingenter (DFF m.fl.)</t>
  </si>
  <si>
    <t>Markedsføring – PR</t>
  </si>
  <si>
    <t>Klubmærke</t>
  </si>
  <si>
    <t>Materialer - andet</t>
  </si>
  <si>
    <t>Udstyr</t>
  </si>
  <si>
    <t>Klubmesterskal (medaljer pokal andet)</t>
  </si>
  <si>
    <t>Klubaktiviteter -sociale, medlemskurser…</t>
  </si>
  <si>
    <t>Stævner</t>
  </si>
  <si>
    <t>Kurser</t>
  </si>
  <si>
    <t>Trænere – rejser, transport, diæter</t>
  </si>
  <si>
    <t>Trænerløn - løn, godtgørelser m.m.</t>
  </si>
  <si>
    <t>Tilskud fra Forbundet/Kommune</t>
  </si>
  <si>
    <t>Betaling Projekt</t>
  </si>
  <si>
    <t>Kommunalt tilskud - stævner og lejre</t>
  </si>
  <si>
    <t>Særligt tilskud til sikkerhedsudstyr</t>
  </si>
  <si>
    <t>Kommunalt std. Tilskud</t>
  </si>
  <si>
    <t>Klubaktiviteter, stævner, lejre, kurser - brugerbetalt</t>
  </si>
  <si>
    <t>Kontingent Voksne 25-59 år</t>
  </si>
  <si>
    <t>Kontigent aktive Unge 13-18 år</t>
  </si>
  <si>
    <t>Kontingent</t>
  </si>
  <si>
    <t>Budget 2019</t>
  </si>
  <si>
    <t>Budget 2018</t>
  </si>
  <si>
    <t>udgifter</t>
  </si>
  <si>
    <t>Indtægter</t>
  </si>
  <si>
    <t>Type</t>
  </si>
  <si>
    <t>Konto</t>
  </si>
  <si>
    <t>Regnskab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</si>
</sst>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r-406]\ #,##0.00;[Red][$kr-406]&quot; -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i/>
      <sz val="11"/>
      <color indexed="23"/>
      <name val="Calibri"/>
      <family val="2"/>
    </font>
    <font>
      <i/>
      <sz val="8"/>
      <color indexed="23"/>
      <name val="Calibri"/>
      <family val="2"/>
    </font>
    <font>
      <b/>
      <sz val="8"/>
      <name val="Arial"/>
      <family val="2"/>
    </font>
    <font>
      <b/>
      <sz val="15"/>
      <color indexed="54"/>
      <name val="Calibri"/>
      <family val="2"/>
    </font>
    <font>
      <b/>
      <sz val="8"/>
      <color indexed="54"/>
      <name val="Calibri"/>
      <family val="2"/>
    </font>
    <font>
      <b/>
      <sz val="8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2" fillId="0" borderId="1" xfId="1" applyFont="1" applyBorder="1"/>
    <xf numFmtId="0" fontId="2" fillId="0" borderId="0" xfId="1" applyFont="1" applyBorder="1"/>
    <xf numFmtId="2" fontId="2" fillId="0" borderId="1" xfId="1" applyNumberFormat="1" applyFont="1" applyBorder="1"/>
    <xf numFmtId="164" fontId="2" fillId="0" borderId="0" xfId="1" applyNumberFormat="1" applyFont="1"/>
    <xf numFmtId="0" fontId="4" fillId="0" borderId="0" xfId="2" applyNumberFormat="1" applyFont="1" applyFill="1" applyBorder="1" applyAlignment="1" applyProtection="1"/>
    <xf numFmtId="0" fontId="5" fillId="0" borderId="0" xfId="1" applyFont="1"/>
    <xf numFmtId="0" fontId="7" fillId="0" borderId="2" xfId="3" applyNumberFormat="1" applyFont="1" applyFill="1" applyAlignment="1" applyProtection="1"/>
    <xf numFmtId="164" fontId="8" fillId="0" borderId="0" xfId="1" applyNumberFormat="1" applyFont="1"/>
    <xf numFmtId="164" fontId="5" fillId="0" borderId="0" xfId="4" applyNumberFormat="1" applyFont="1" applyFill="1" applyBorder="1" applyAlignment="1" applyProtection="1"/>
    <xf numFmtId="0" fontId="5" fillId="0" borderId="0" xfId="5" applyNumberFormat="1" applyFont="1" applyFill="1" applyBorder="1" applyProtection="1">
      <alignment horizontal="left"/>
    </xf>
    <xf numFmtId="164" fontId="11" fillId="0" borderId="0" xfId="6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2" fontId="5" fillId="0" borderId="0" xfId="7" applyNumberFormat="1" applyFont="1" applyFill="1" applyBorder="1" applyAlignment="1" applyProtection="1"/>
    <xf numFmtId="0" fontId="5" fillId="0" borderId="0" xfId="7" applyNumberFormat="1" applyFont="1" applyFill="1" applyBorder="1" applyAlignment="1" applyProtection="1"/>
    <xf numFmtId="0" fontId="5" fillId="0" borderId="0" xfId="8" applyNumberFormat="1" applyFont="1" applyFill="1" applyBorder="1" applyAlignment="1" applyProtection="1"/>
  </cellXfs>
  <cellStyles count="9">
    <cellStyle name="Excel_BuiltIn_Explanatory Text" xfId="2" xr:uid="{A8971CD6-D5B8-417C-B2C4-F371E5BB21F7}"/>
    <cellStyle name="Excel_BuiltIn_Heading 1" xfId="3" xr:uid="{DA76452D-58ED-40F0-8C5C-318A5F2FF6DB}"/>
    <cellStyle name="Normal" xfId="0" builtinId="0"/>
    <cellStyle name="Normal 2" xfId="1" xr:uid="{E6991D18-919F-48B3-B9CF-3FA6075D5D7F}"/>
    <cellStyle name="Pivottabelfelt" xfId="8" xr:uid="{DAA27A47-89BE-460E-BD91-EB14C91BABEF}"/>
    <cellStyle name="Pivottabelhjørne" xfId="7" xr:uid="{7A28E452-23C0-4858-AFA9-B3358A5587F8}"/>
    <cellStyle name="Pivottabelresultat" xfId="4" xr:uid="{FD672A18-B3CF-4C00-B7DD-D7FA3D4839F8}"/>
    <cellStyle name="Pivottabeltitel" xfId="5" xr:uid="{8848AD16-4BD3-4C25-9D94-0FF30FED1EB5}"/>
    <cellStyle name="Pivottabelværdi" xfId="6" xr:uid="{971D9FC7-EDD7-4776-92A8-8EB35B33F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nskab%20TAAF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nskab 2018"/>
      <sheetName val="Pivot"/>
      <sheetName val="TAAF 2018"/>
      <sheetName val="konto-oversigt"/>
      <sheetName val="Pivot (2)"/>
    </sheetNames>
    <sheetDataSet>
      <sheetData sheetId="0"/>
      <sheetData sheetId="1"/>
      <sheetData sheetId="2">
        <row r="2">
          <cell r="F2">
            <v>1201</v>
          </cell>
          <cell r="G2">
            <v>220.99</v>
          </cell>
          <cell r="H2">
            <v>15722.74</v>
          </cell>
        </row>
        <row r="3">
          <cell r="F3">
            <v>2401</v>
          </cell>
          <cell r="G3">
            <v>-300</v>
          </cell>
        </row>
        <row r="4">
          <cell r="F4">
            <v>2405</v>
          </cell>
          <cell r="G4">
            <v>-14</v>
          </cell>
        </row>
        <row r="5">
          <cell r="F5">
            <v>2405</v>
          </cell>
          <cell r="G5">
            <v>-204</v>
          </cell>
        </row>
        <row r="6">
          <cell r="F6">
            <v>2404</v>
          </cell>
          <cell r="G6">
            <v>-50</v>
          </cell>
        </row>
        <row r="7">
          <cell r="F7">
            <v>1001</v>
          </cell>
          <cell r="G7">
            <v>749.25</v>
          </cell>
        </row>
        <row r="8">
          <cell r="F8">
            <v>2001</v>
          </cell>
          <cell r="G8">
            <v>-2800</v>
          </cell>
        </row>
        <row r="9">
          <cell r="F9">
            <v>1102</v>
          </cell>
          <cell r="G9">
            <v>99.25</v>
          </cell>
        </row>
        <row r="10">
          <cell r="F10">
            <v>2001</v>
          </cell>
          <cell r="G10">
            <v>-5300</v>
          </cell>
        </row>
        <row r="11">
          <cell r="F11">
            <v>1004</v>
          </cell>
          <cell r="G11">
            <v>750</v>
          </cell>
        </row>
        <row r="12">
          <cell r="F12">
            <v>1002</v>
          </cell>
          <cell r="G12">
            <v>750</v>
          </cell>
        </row>
        <row r="13">
          <cell r="F13">
            <v>1001</v>
          </cell>
          <cell r="G13">
            <v>749.25</v>
          </cell>
        </row>
        <row r="14">
          <cell r="F14">
            <v>1002</v>
          </cell>
          <cell r="G14">
            <v>749.25</v>
          </cell>
        </row>
        <row r="15">
          <cell r="F15">
            <v>1004</v>
          </cell>
          <cell r="G15">
            <v>749.25</v>
          </cell>
        </row>
        <row r="16">
          <cell r="F16">
            <v>2001</v>
          </cell>
          <cell r="G16">
            <v>-100</v>
          </cell>
        </row>
        <row r="17">
          <cell r="F17">
            <v>1001</v>
          </cell>
          <cell r="G17">
            <v>249.25</v>
          </cell>
        </row>
        <row r="18">
          <cell r="F18">
            <v>1001</v>
          </cell>
          <cell r="G18">
            <v>149.25</v>
          </cell>
        </row>
        <row r="19">
          <cell r="F19">
            <v>1001</v>
          </cell>
          <cell r="G19">
            <v>749.25</v>
          </cell>
        </row>
        <row r="20">
          <cell r="F20">
            <v>1002</v>
          </cell>
          <cell r="G20">
            <v>750</v>
          </cell>
        </row>
        <row r="21">
          <cell r="F21">
            <v>1004</v>
          </cell>
          <cell r="G21">
            <v>750</v>
          </cell>
        </row>
        <row r="22">
          <cell r="F22">
            <v>1001</v>
          </cell>
          <cell r="G22">
            <v>749.25</v>
          </cell>
        </row>
        <row r="23">
          <cell r="F23">
            <v>1001</v>
          </cell>
          <cell r="G23">
            <v>749.25</v>
          </cell>
        </row>
        <row r="24">
          <cell r="F24">
            <v>1002</v>
          </cell>
          <cell r="G24">
            <v>750</v>
          </cell>
        </row>
        <row r="25">
          <cell r="F25">
            <v>2404</v>
          </cell>
          <cell r="G25">
            <v>-90</v>
          </cell>
        </row>
        <row r="26">
          <cell r="F26">
            <v>2202</v>
          </cell>
          <cell r="G26">
            <v>-1617.5</v>
          </cell>
        </row>
        <row r="27">
          <cell r="F27">
            <v>1102</v>
          </cell>
          <cell r="G27">
            <v>99.25</v>
          </cell>
        </row>
        <row r="28">
          <cell r="F28">
            <v>1301</v>
          </cell>
          <cell r="G28">
            <v>999.25</v>
          </cell>
        </row>
        <row r="29">
          <cell r="F29">
            <v>2603</v>
          </cell>
          <cell r="G29">
            <v>-398.44</v>
          </cell>
        </row>
        <row r="30">
          <cell r="F30">
            <v>2001</v>
          </cell>
          <cell r="G30">
            <v>-2500</v>
          </cell>
        </row>
        <row r="31">
          <cell r="F31">
            <v>2403</v>
          </cell>
          <cell r="G31">
            <v>-19</v>
          </cell>
        </row>
        <row r="32">
          <cell r="F32">
            <v>2104</v>
          </cell>
          <cell r="G32">
            <v>-2032</v>
          </cell>
        </row>
        <row r="33">
          <cell r="F33">
            <v>2403</v>
          </cell>
          <cell r="G33">
            <v>-19</v>
          </cell>
        </row>
        <row r="34">
          <cell r="F34">
            <v>1202</v>
          </cell>
          <cell r="G34">
            <v>800</v>
          </cell>
        </row>
        <row r="35">
          <cell r="F35">
            <v>2201</v>
          </cell>
          <cell r="G35">
            <v>1049.25</v>
          </cell>
        </row>
        <row r="36">
          <cell r="F36">
            <v>2403</v>
          </cell>
          <cell r="G36">
            <v>-19</v>
          </cell>
        </row>
        <row r="37">
          <cell r="F37">
            <v>2201</v>
          </cell>
          <cell r="G37">
            <v>-3043.18</v>
          </cell>
        </row>
        <row r="38">
          <cell r="F38">
            <v>2201</v>
          </cell>
          <cell r="G38">
            <v>287.58999999999997</v>
          </cell>
        </row>
        <row r="39">
          <cell r="F39">
            <v>2104</v>
          </cell>
          <cell r="G39">
            <v>-1118.75</v>
          </cell>
        </row>
        <row r="40">
          <cell r="F40">
            <v>2001</v>
          </cell>
          <cell r="G40">
            <v>-5000</v>
          </cell>
        </row>
        <row r="41">
          <cell r="F41">
            <v>1001</v>
          </cell>
          <cell r="G41">
            <v>1200</v>
          </cell>
        </row>
        <row r="42">
          <cell r="F42">
            <v>1004</v>
          </cell>
          <cell r="G42">
            <v>600</v>
          </cell>
        </row>
        <row r="43">
          <cell r="F43">
            <v>1001</v>
          </cell>
          <cell r="G43">
            <v>599.25</v>
          </cell>
        </row>
        <row r="44">
          <cell r="F44">
            <v>2403</v>
          </cell>
          <cell r="G44">
            <v>-19</v>
          </cell>
        </row>
        <row r="45">
          <cell r="F45">
            <v>1002</v>
          </cell>
          <cell r="G45">
            <v>600</v>
          </cell>
        </row>
        <row r="46">
          <cell r="F46">
            <v>1002</v>
          </cell>
          <cell r="G46">
            <v>599.25</v>
          </cell>
        </row>
        <row r="47">
          <cell r="F47">
            <v>1001</v>
          </cell>
          <cell r="G47">
            <v>600</v>
          </cell>
        </row>
        <row r="48">
          <cell r="F48">
            <v>1001</v>
          </cell>
          <cell r="G48">
            <v>599.25</v>
          </cell>
        </row>
        <row r="49">
          <cell r="F49">
            <v>1004</v>
          </cell>
          <cell r="G49">
            <v>599.25</v>
          </cell>
        </row>
        <row r="50">
          <cell r="F50">
            <v>1002</v>
          </cell>
          <cell r="G50">
            <v>600</v>
          </cell>
        </row>
        <row r="51">
          <cell r="F51">
            <v>1001</v>
          </cell>
          <cell r="G51">
            <v>598.5</v>
          </cell>
        </row>
        <row r="52">
          <cell r="F52">
            <v>1001</v>
          </cell>
          <cell r="G52">
            <v>600</v>
          </cell>
        </row>
        <row r="53">
          <cell r="F53">
            <v>1002</v>
          </cell>
          <cell r="G53">
            <v>600</v>
          </cell>
        </row>
        <row r="54">
          <cell r="F54">
            <v>2403</v>
          </cell>
          <cell r="G54">
            <v>-19</v>
          </cell>
        </row>
        <row r="55">
          <cell r="F55">
            <v>2405</v>
          </cell>
          <cell r="G55">
            <v>-427.7</v>
          </cell>
        </row>
        <row r="56">
          <cell r="F56">
            <v>1101</v>
          </cell>
          <cell r="G56">
            <v>1767.25</v>
          </cell>
        </row>
        <row r="57">
          <cell r="F57">
            <v>2403</v>
          </cell>
          <cell r="G57">
            <v>-19</v>
          </cell>
        </row>
        <row r="58">
          <cell r="F58">
            <v>2001</v>
          </cell>
          <cell r="G58">
            <v>-200</v>
          </cell>
        </row>
        <row r="59">
          <cell r="F59">
            <v>2401</v>
          </cell>
          <cell r="G59">
            <v>-600</v>
          </cell>
        </row>
        <row r="60">
          <cell r="F60">
            <v>2201</v>
          </cell>
          <cell r="G60">
            <v>-4668.1400000000003</v>
          </cell>
        </row>
        <row r="61">
          <cell r="F61">
            <v>2403</v>
          </cell>
          <cell r="G61">
            <v>-19</v>
          </cell>
        </row>
        <row r="62">
          <cell r="F62">
            <v>2001</v>
          </cell>
          <cell r="G62">
            <v>-150</v>
          </cell>
        </row>
        <row r="63">
          <cell r="F63">
            <v>1201</v>
          </cell>
          <cell r="G63">
            <v>1331.66</v>
          </cell>
        </row>
        <row r="64">
          <cell r="F64">
            <v>2405</v>
          </cell>
          <cell r="G64">
            <v>-150</v>
          </cell>
        </row>
        <row r="65">
          <cell r="F65">
            <v>2405</v>
          </cell>
          <cell r="G65">
            <v>12.5</v>
          </cell>
        </row>
        <row r="66">
          <cell r="F66">
            <v>1001</v>
          </cell>
          <cell r="G66">
            <v>400</v>
          </cell>
        </row>
        <row r="67">
          <cell r="F67">
            <v>2405</v>
          </cell>
          <cell r="G67">
            <v>-12.5</v>
          </cell>
        </row>
        <row r="68">
          <cell r="F68">
            <v>2403</v>
          </cell>
          <cell r="G68">
            <v>-19</v>
          </cell>
        </row>
        <row r="69">
          <cell r="F69">
            <v>1002</v>
          </cell>
          <cell r="G69">
            <v>499.03</v>
          </cell>
        </row>
        <row r="70">
          <cell r="F70">
            <v>1002</v>
          </cell>
          <cell r="G7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3CE3-159D-4F6C-B3C0-C49BDCED8824}">
  <dimension ref="A1:G54"/>
  <sheetViews>
    <sheetView showGridLines="0" tabSelected="1" topLeftCell="A20" zoomScale="110" zoomScaleNormal="110" workbookViewId="0">
      <selection activeCell="B24" sqref="B24"/>
    </sheetView>
  </sheetViews>
  <sheetFormatPr defaultColWidth="11.5703125" defaultRowHeight="15" customHeight="1" x14ac:dyDescent="0.2"/>
  <cols>
    <col min="1" max="1" width="14" style="1" customWidth="1"/>
    <col min="2" max="2" width="34.7109375" style="1" customWidth="1"/>
    <col min="3" max="3" width="12.5703125" style="1" customWidth="1"/>
    <col min="4" max="4" width="10.140625" style="1" bestFit="1" customWidth="1"/>
    <col min="5" max="5" width="3.140625" style="1" customWidth="1"/>
    <col min="6" max="6" width="11.5703125" style="1"/>
    <col min="7" max="7" width="13.140625" style="2" customWidth="1"/>
    <col min="8" max="256" width="11.5703125" style="1"/>
    <col min="257" max="257" width="14" style="1" customWidth="1"/>
    <col min="258" max="258" width="36.5703125" style="1" customWidth="1"/>
    <col min="259" max="259" width="12.5703125" style="1" customWidth="1"/>
    <col min="260" max="260" width="11.85546875" style="1" customWidth="1"/>
    <col min="261" max="261" width="3.140625" style="1" customWidth="1"/>
    <col min="262" max="262" width="13.140625" style="1" customWidth="1"/>
    <col min="263" max="512" width="11.5703125" style="1"/>
    <col min="513" max="513" width="14" style="1" customWidth="1"/>
    <col min="514" max="514" width="36.5703125" style="1" customWidth="1"/>
    <col min="515" max="515" width="12.5703125" style="1" customWidth="1"/>
    <col min="516" max="516" width="11.85546875" style="1" customWidth="1"/>
    <col min="517" max="517" width="3.140625" style="1" customWidth="1"/>
    <col min="518" max="518" width="13.140625" style="1" customWidth="1"/>
    <col min="519" max="768" width="11.5703125" style="1"/>
    <col min="769" max="769" width="14" style="1" customWidth="1"/>
    <col min="770" max="770" width="36.5703125" style="1" customWidth="1"/>
    <col min="771" max="771" width="12.5703125" style="1" customWidth="1"/>
    <col min="772" max="772" width="11.85546875" style="1" customWidth="1"/>
    <col min="773" max="773" width="3.140625" style="1" customWidth="1"/>
    <col min="774" max="774" width="13.140625" style="1" customWidth="1"/>
    <col min="775" max="1024" width="11.5703125" style="1"/>
    <col min="1025" max="1025" width="14" style="1" customWidth="1"/>
    <col min="1026" max="1026" width="36.5703125" style="1" customWidth="1"/>
    <col min="1027" max="1027" width="12.5703125" style="1" customWidth="1"/>
    <col min="1028" max="1028" width="11.85546875" style="1" customWidth="1"/>
    <col min="1029" max="1029" width="3.140625" style="1" customWidth="1"/>
    <col min="1030" max="1030" width="13.140625" style="1" customWidth="1"/>
    <col min="1031" max="1280" width="11.5703125" style="1"/>
    <col min="1281" max="1281" width="14" style="1" customWidth="1"/>
    <col min="1282" max="1282" width="36.5703125" style="1" customWidth="1"/>
    <col min="1283" max="1283" width="12.5703125" style="1" customWidth="1"/>
    <col min="1284" max="1284" width="11.85546875" style="1" customWidth="1"/>
    <col min="1285" max="1285" width="3.140625" style="1" customWidth="1"/>
    <col min="1286" max="1286" width="13.140625" style="1" customWidth="1"/>
    <col min="1287" max="1536" width="11.5703125" style="1"/>
    <col min="1537" max="1537" width="14" style="1" customWidth="1"/>
    <col min="1538" max="1538" width="36.5703125" style="1" customWidth="1"/>
    <col min="1539" max="1539" width="12.5703125" style="1" customWidth="1"/>
    <col min="1540" max="1540" width="11.85546875" style="1" customWidth="1"/>
    <col min="1541" max="1541" width="3.140625" style="1" customWidth="1"/>
    <col min="1542" max="1542" width="13.140625" style="1" customWidth="1"/>
    <col min="1543" max="1792" width="11.5703125" style="1"/>
    <col min="1793" max="1793" width="14" style="1" customWidth="1"/>
    <col min="1794" max="1794" width="36.5703125" style="1" customWidth="1"/>
    <col min="1795" max="1795" width="12.5703125" style="1" customWidth="1"/>
    <col min="1796" max="1796" width="11.85546875" style="1" customWidth="1"/>
    <col min="1797" max="1797" width="3.140625" style="1" customWidth="1"/>
    <col min="1798" max="1798" width="13.140625" style="1" customWidth="1"/>
    <col min="1799" max="2048" width="11.5703125" style="1"/>
    <col min="2049" max="2049" width="14" style="1" customWidth="1"/>
    <col min="2050" max="2050" width="36.5703125" style="1" customWidth="1"/>
    <col min="2051" max="2051" width="12.5703125" style="1" customWidth="1"/>
    <col min="2052" max="2052" width="11.85546875" style="1" customWidth="1"/>
    <col min="2053" max="2053" width="3.140625" style="1" customWidth="1"/>
    <col min="2054" max="2054" width="13.140625" style="1" customWidth="1"/>
    <col min="2055" max="2304" width="11.5703125" style="1"/>
    <col min="2305" max="2305" width="14" style="1" customWidth="1"/>
    <col min="2306" max="2306" width="36.5703125" style="1" customWidth="1"/>
    <col min="2307" max="2307" width="12.5703125" style="1" customWidth="1"/>
    <col min="2308" max="2308" width="11.85546875" style="1" customWidth="1"/>
    <col min="2309" max="2309" width="3.140625" style="1" customWidth="1"/>
    <col min="2310" max="2310" width="13.140625" style="1" customWidth="1"/>
    <col min="2311" max="2560" width="11.5703125" style="1"/>
    <col min="2561" max="2561" width="14" style="1" customWidth="1"/>
    <col min="2562" max="2562" width="36.5703125" style="1" customWidth="1"/>
    <col min="2563" max="2563" width="12.5703125" style="1" customWidth="1"/>
    <col min="2564" max="2564" width="11.85546875" style="1" customWidth="1"/>
    <col min="2565" max="2565" width="3.140625" style="1" customWidth="1"/>
    <col min="2566" max="2566" width="13.140625" style="1" customWidth="1"/>
    <col min="2567" max="2816" width="11.5703125" style="1"/>
    <col min="2817" max="2817" width="14" style="1" customWidth="1"/>
    <col min="2818" max="2818" width="36.5703125" style="1" customWidth="1"/>
    <col min="2819" max="2819" width="12.5703125" style="1" customWidth="1"/>
    <col min="2820" max="2820" width="11.85546875" style="1" customWidth="1"/>
    <col min="2821" max="2821" width="3.140625" style="1" customWidth="1"/>
    <col min="2822" max="2822" width="13.140625" style="1" customWidth="1"/>
    <col min="2823" max="3072" width="11.5703125" style="1"/>
    <col min="3073" max="3073" width="14" style="1" customWidth="1"/>
    <col min="3074" max="3074" width="36.5703125" style="1" customWidth="1"/>
    <col min="3075" max="3075" width="12.5703125" style="1" customWidth="1"/>
    <col min="3076" max="3076" width="11.85546875" style="1" customWidth="1"/>
    <col min="3077" max="3077" width="3.140625" style="1" customWidth="1"/>
    <col min="3078" max="3078" width="13.140625" style="1" customWidth="1"/>
    <col min="3079" max="3328" width="11.5703125" style="1"/>
    <col min="3329" max="3329" width="14" style="1" customWidth="1"/>
    <col min="3330" max="3330" width="36.5703125" style="1" customWidth="1"/>
    <col min="3331" max="3331" width="12.5703125" style="1" customWidth="1"/>
    <col min="3332" max="3332" width="11.85546875" style="1" customWidth="1"/>
    <col min="3333" max="3333" width="3.140625" style="1" customWidth="1"/>
    <col min="3334" max="3334" width="13.140625" style="1" customWidth="1"/>
    <col min="3335" max="3584" width="11.5703125" style="1"/>
    <col min="3585" max="3585" width="14" style="1" customWidth="1"/>
    <col min="3586" max="3586" width="36.5703125" style="1" customWidth="1"/>
    <col min="3587" max="3587" width="12.5703125" style="1" customWidth="1"/>
    <col min="3588" max="3588" width="11.85546875" style="1" customWidth="1"/>
    <col min="3589" max="3589" width="3.140625" style="1" customWidth="1"/>
    <col min="3590" max="3590" width="13.140625" style="1" customWidth="1"/>
    <col min="3591" max="3840" width="11.5703125" style="1"/>
    <col min="3841" max="3841" width="14" style="1" customWidth="1"/>
    <col min="3842" max="3842" width="36.5703125" style="1" customWidth="1"/>
    <col min="3843" max="3843" width="12.5703125" style="1" customWidth="1"/>
    <col min="3844" max="3844" width="11.85546875" style="1" customWidth="1"/>
    <col min="3845" max="3845" width="3.140625" style="1" customWidth="1"/>
    <col min="3846" max="3846" width="13.140625" style="1" customWidth="1"/>
    <col min="3847" max="4096" width="11.5703125" style="1"/>
    <col min="4097" max="4097" width="14" style="1" customWidth="1"/>
    <col min="4098" max="4098" width="36.5703125" style="1" customWidth="1"/>
    <col min="4099" max="4099" width="12.5703125" style="1" customWidth="1"/>
    <col min="4100" max="4100" width="11.85546875" style="1" customWidth="1"/>
    <col min="4101" max="4101" width="3.140625" style="1" customWidth="1"/>
    <col min="4102" max="4102" width="13.140625" style="1" customWidth="1"/>
    <col min="4103" max="4352" width="11.5703125" style="1"/>
    <col min="4353" max="4353" width="14" style="1" customWidth="1"/>
    <col min="4354" max="4354" width="36.5703125" style="1" customWidth="1"/>
    <col min="4355" max="4355" width="12.5703125" style="1" customWidth="1"/>
    <col min="4356" max="4356" width="11.85546875" style="1" customWidth="1"/>
    <col min="4357" max="4357" width="3.140625" style="1" customWidth="1"/>
    <col min="4358" max="4358" width="13.140625" style="1" customWidth="1"/>
    <col min="4359" max="4608" width="11.5703125" style="1"/>
    <col min="4609" max="4609" width="14" style="1" customWidth="1"/>
    <col min="4610" max="4610" width="36.5703125" style="1" customWidth="1"/>
    <col min="4611" max="4611" width="12.5703125" style="1" customWidth="1"/>
    <col min="4612" max="4612" width="11.85546875" style="1" customWidth="1"/>
    <col min="4613" max="4613" width="3.140625" style="1" customWidth="1"/>
    <col min="4614" max="4614" width="13.140625" style="1" customWidth="1"/>
    <col min="4615" max="4864" width="11.5703125" style="1"/>
    <col min="4865" max="4865" width="14" style="1" customWidth="1"/>
    <col min="4866" max="4866" width="36.5703125" style="1" customWidth="1"/>
    <col min="4867" max="4867" width="12.5703125" style="1" customWidth="1"/>
    <col min="4868" max="4868" width="11.85546875" style="1" customWidth="1"/>
    <col min="4869" max="4869" width="3.140625" style="1" customWidth="1"/>
    <col min="4870" max="4870" width="13.140625" style="1" customWidth="1"/>
    <col min="4871" max="5120" width="11.5703125" style="1"/>
    <col min="5121" max="5121" width="14" style="1" customWidth="1"/>
    <col min="5122" max="5122" width="36.5703125" style="1" customWidth="1"/>
    <col min="5123" max="5123" width="12.5703125" style="1" customWidth="1"/>
    <col min="5124" max="5124" width="11.85546875" style="1" customWidth="1"/>
    <col min="5125" max="5125" width="3.140625" style="1" customWidth="1"/>
    <col min="5126" max="5126" width="13.140625" style="1" customWidth="1"/>
    <col min="5127" max="5376" width="11.5703125" style="1"/>
    <col min="5377" max="5377" width="14" style="1" customWidth="1"/>
    <col min="5378" max="5378" width="36.5703125" style="1" customWidth="1"/>
    <col min="5379" max="5379" width="12.5703125" style="1" customWidth="1"/>
    <col min="5380" max="5380" width="11.85546875" style="1" customWidth="1"/>
    <col min="5381" max="5381" width="3.140625" style="1" customWidth="1"/>
    <col min="5382" max="5382" width="13.140625" style="1" customWidth="1"/>
    <col min="5383" max="5632" width="11.5703125" style="1"/>
    <col min="5633" max="5633" width="14" style="1" customWidth="1"/>
    <col min="5634" max="5634" width="36.5703125" style="1" customWidth="1"/>
    <col min="5635" max="5635" width="12.5703125" style="1" customWidth="1"/>
    <col min="5636" max="5636" width="11.85546875" style="1" customWidth="1"/>
    <col min="5637" max="5637" width="3.140625" style="1" customWidth="1"/>
    <col min="5638" max="5638" width="13.140625" style="1" customWidth="1"/>
    <col min="5639" max="5888" width="11.5703125" style="1"/>
    <col min="5889" max="5889" width="14" style="1" customWidth="1"/>
    <col min="5890" max="5890" width="36.5703125" style="1" customWidth="1"/>
    <col min="5891" max="5891" width="12.5703125" style="1" customWidth="1"/>
    <col min="5892" max="5892" width="11.85546875" style="1" customWidth="1"/>
    <col min="5893" max="5893" width="3.140625" style="1" customWidth="1"/>
    <col min="5894" max="5894" width="13.140625" style="1" customWidth="1"/>
    <col min="5895" max="6144" width="11.5703125" style="1"/>
    <col min="6145" max="6145" width="14" style="1" customWidth="1"/>
    <col min="6146" max="6146" width="36.5703125" style="1" customWidth="1"/>
    <col min="6147" max="6147" width="12.5703125" style="1" customWidth="1"/>
    <col min="6148" max="6148" width="11.85546875" style="1" customWidth="1"/>
    <col min="6149" max="6149" width="3.140625" style="1" customWidth="1"/>
    <col min="6150" max="6150" width="13.140625" style="1" customWidth="1"/>
    <col min="6151" max="6400" width="11.5703125" style="1"/>
    <col min="6401" max="6401" width="14" style="1" customWidth="1"/>
    <col min="6402" max="6402" width="36.5703125" style="1" customWidth="1"/>
    <col min="6403" max="6403" width="12.5703125" style="1" customWidth="1"/>
    <col min="6404" max="6404" width="11.85546875" style="1" customWidth="1"/>
    <col min="6405" max="6405" width="3.140625" style="1" customWidth="1"/>
    <col min="6406" max="6406" width="13.140625" style="1" customWidth="1"/>
    <col min="6407" max="6656" width="11.5703125" style="1"/>
    <col min="6657" max="6657" width="14" style="1" customWidth="1"/>
    <col min="6658" max="6658" width="36.5703125" style="1" customWidth="1"/>
    <col min="6659" max="6659" width="12.5703125" style="1" customWidth="1"/>
    <col min="6660" max="6660" width="11.85546875" style="1" customWidth="1"/>
    <col min="6661" max="6661" width="3.140625" style="1" customWidth="1"/>
    <col min="6662" max="6662" width="13.140625" style="1" customWidth="1"/>
    <col min="6663" max="6912" width="11.5703125" style="1"/>
    <col min="6913" max="6913" width="14" style="1" customWidth="1"/>
    <col min="6914" max="6914" width="36.5703125" style="1" customWidth="1"/>
    <col min="6915" max="6915" width="12.5703125" style="1" customWidth="1"/>
    <col min="6916" max="6916" width="11.85546875" style="1" customWidth="1"/>
    <col min="6917" max="6917" width="3.140625" style="1" customWidth="1"/>
    <col min="6918" max="6918" width="13.140625" style="1" customWidth="1"/>
    <col min="6919" max="7168" width="11.5703125" style="1"/>
    <col min="7169" max="7169" width="14" style="1" customWidth="1"/>
    <col min="7170" max="7170" width="36.5703125" style="1" customWidth="1"/>
    <col min="7171" max="7171" width="12.5703125" style="1" customWidth="1"/>
    <col min="7172" max="7172" width="11.85546875" style="1" customWidth="1"/>
    <col min="7173" max="7173" width="3.140625" style="1" customWidth="1"/>
    <col min="7174" max="7174" width="13.140625" style="1" customWidth="1"/>
    <col min="7175" max="7424" width="11.5703125" style="1"/>
    <col min="7425" max="7425" width="14" style="1" customWidth="1"/>
    <col min="7426" max="7426" width="36.5703125" style="1" customWidth="1"/>
    <col min="7427" max="7427" width="12.5703125" style="1" customWidth="1"/>
    <col min="7428" max="7428" width="11.85546875" style="1" customWidth="1"/>
    <col min="7429" max="7429" width="3.140625" style="1" customWidth="1"/>
    <col min="7430" max="7430" width="13.140625" style="1" customWidth="1"/>
    <col min="7431" max="7680" width="11.5703125" style="1"/>
    <col min="7681" max="7681" width="14" style="1" customWidth="1"/>
    <col min="7682" max="7682" width="36.5703125" style="1" customWidth="1"/>
    <col min="7683" max="7683" width="12.5703125" style="1" customWidth="1"/>
    <col min="7684" max="7684" width="11.85546875" style="1" customWidth="1"/>
    <col min="7685" max="7685" width="3.140625" style="1" customWidth="1"/>
    <col min="7686" max="7686" width="13.140625" style="1" customWidth="1"/>
    <col min="7687" max="7936" width="11.5703125" style="1"/>
    <col min="7937" max="7937" width="14" style="1" customWidth="1"/>
    <col min="7938" max="7938" width="36.5703125" style="1" customWidth="1"/>
    <col min="7939" max="7939" width="12.5703125" style="1" customWidth="1"/>
    <col min="7940" max="7940" width="11.85546875" style="1" customWidth="1"/>
    <col min="7941" max="7941" width="3.140625" style="1" customWidth="1"/>
    <col min="7942" max="7942" width="13.140625" style="1" customWidth="1"/>
    <col min="7943" max="8192" width="11.5703125" style="1"/>
    <col min="8193" max="8193" width="14" style="1" customWidth="1"/>
    <col min="8194" max="8194" width="36.5703125" style="1" customWidth="1"/>
    <col min="8195" max="8195" width="12.5703125" style="1" customWidth="1"/>
    <col min="8196" max="8196" width="11.85546875" style="1" customWidth="1"/>
    <col min="8197" max="8197" width="3.140625" style="1" customWidth="1"/>
    <col min="8198" max="8198" width="13.140625" style="1" customWidth="1"/>
    <col min="8199" max="8448" width="11.5703125" style="1"/>
    <col min="8449" max="8449" width="14" style="1" customWidth="1"/>
    <col min="8450" max="8450" width="36.5703125" style="1" customWidth="1"/>
    <col min="8451" max="8451" width="12.5703125" style="1" customWidth="1"/>
    <col min="8452" max="8452" width="11.85546875" style="1" customWidth="1"/>
    <col min="8453" max="8453" width="3.140625" style="1" customWidth="1"/>
    <col min="8454" max="8454" width="13.140625" style="1" customWidth="1"/>
    <col min="8455" max="8704" width="11.5703125" style="1"/>
    <col min="8705" max="8705" width="14" style="1" customWidth="1"/>
    <col min="8706" max="8706" width="36.5703125" style="1" customWidth="1"/>
    <col min="8707" max="8707" width="12.5703125" style="1" customWidth="1"/>
    <col min="8708" max="8708" width="11.85546875" style="1" customWidth="1"/>
    <col min="8709" max="8709" width="3.140625" style="1" customWidth="1"/>
    <col min="8710" max="8710" width="13.140625" style="1" customWidth="1"/>
    <col min="8711" max="8960" width="11.5703125" style="1"/>
    <col min="8961" max="8961" width="14" style="1" customWidth="1"/>
    <col min="8962" max="8962" width="36.5703125" style="1" customWidth="1"/>
    <col min="8963" max="8963" width="12.5703125" style="1" customWidth="1"/>
    <col min="8964" max="8964" width="11.85546875" style="1" customWidth="1"/>
    <col min="8965" max="8965" width="3.140625" style="1" customWidth="1"/>
    <col min="8966" max="8966" width="13.140625" style="1" customWidth="1"/>
    <col min="8967" max="9216" width="11.5703125" style="1"/>
    <col min="9217" max="9217" width="14" style="1" customWidth="1"/>
    <col min="9218" max="9218" width="36.5703125" style="1" customWidth="1"/>
    <col min="9219" max="9219" width="12.5703125" style="1" customWidth="1"/>
    <col min="9220" max="9220" width="11.85546875" style="1" customWidth="1"/>
    <col min="9221" max="9221" width="3.140625" style="1" customWidth="1"/>
    <col min="9222" max="9222" width="13.140625" style="1" customWidth="1"/>
    <col min="9223" max="9472" width="11.5703125" style="1"/>
    <col min="9473" max="9473" width="14" style="1" customWidth="1"/>
    <col min="9474" max="9474" width="36.5703125" style="1" customWidth="1"/>
    <col min="9475" max="9475" width="12.5703125" style="1" customWidth="1"/>
    <col min="9476" max="9476" width="11.85546875" style="1" customWidth="1"/>
    <col min="9477" max="9477" width="3.140625" style="1" customWidth="1"/>
    <col min="9478" max="9478" width="13.140625" style="1" customWidth="1"/>
    <col min="9479" max="9728" width="11.5703125" style="1"/>
    <col min="9729" max="9729" width="14" style="1" customWidth="1"/>
    <col min="9730" max="9730" width="36.5703125" style="1" customWidth="1"/>
    <col min="9731" max="9731" width="12.5703125" style="1" customWidth="1"/>
    <col min="9732" max="9732" width="11.85546875" style="1" customWidth="1"/>
    <col min="9733" max="9733" width="3.140625" style="1" customWidth="1"/>
    <col min="9734" max="9734" width="13.140625" style="1" customWidth="1"/>
    <col min="9735" max="9984" width="11.5703125" style="1"/>
    <col min="9985" max="9985" width="14" style="1" customWidth="1"/>
    <col min="9986" max="9986" width="36.5703125" style="1" customWidth="1"/>
    <col min="9987" max="9987" width="12.5703125" style="1" customWidth="1"/>
    <col min="9988" max="9988" width="11.85546875" style="1" customWidth="1"/>
    <col min="9989" max="9989" width="3.140625" style="1" customWidth="1"/>
    <col min="9990" max="9990" width="13.140625" style="1" customWidth="1"/>
    <col min="9991" max="10240" width="11.5703125" style="1"/>
    <col min="10241" max="10241" width="14" style="1" customWidth="1"/>
    <col min="10242" max="10242" width="36.5703125" style="1" customWidth="1"/>
    <col min="10243" max="10243" width="12.5703125" style="1" customWidth="1"/>
    <col min="10244" max="10244" width="11.85546875" style="1" customWidth="1"/>
    <col min="10245" max="10245" width="3.140625" style="1" customWidth="1"/>
    <col min="10246" max="10246" width="13.140625" style="1" customWidth="1"/>
    <col min="10247" max="10496" width="11.5703125" style="1"/>
    <col min="10497" max="10497" width="14" style="1" customWidth="1"/>
    <col min="10498" max="10498" width="36.5703125" style="1" customWidth="1"/>
    <col min="10499" max="10499" width="12.5703125" style="1" customWidth="1"/>
    <col min="10500" max="10500" width="11.85546875" style="1" customWidth="1"/>
    <col min="10501" max="10501" width="3.140625" style="1" customWidth="1"/>
    <col min="10502" max="10502" width="13.140625" style="1" customWidth="1"/>
    <col min="10503" max="10752" width="11.5703125" style="1"/>
    <col min="10753" max="10753" width="14" style="1" customWidth="1"/>
    <col min="10754" max="10754" width="36.5703125" style="1" customWidth="1"/>
    <col min="10755" max="10755" width="12.5703125" style="1" customWidth="1"/>
    <col min="10756" max="10756" width="11.85546875" style="1" customWidth="1"/>
    <col min="10757" max="10757" width="3.140625" style="1" customWidth="1"/>
    <col min="10758" max="10758" width="13.140625" style="1" customWidth="1"/>
    <col min="10759" max="11008" width="11.5703125" style="1"/>
    <col min="11009" max="11009" width="14" style="1" customWidth="1"/>
    <col min="11010" max="11010" width="36.5703125" style="1" customWidth="1"/>
    <col min="11011" max="11011" width="12.5703125" style="1" customWidth="1"/>
    <col min="11012" max="11012" width="11.85546875" style="1" customWidth="1"/>
    <col min="11013" max="11013" width="3.140625" style="1" customWidth="1"/>
    <col min="11014" max="11014" width="13.140625" style="1" customWidth="1"/>
    <col min="11015" max="11264" width="11.5703125" style="1"/>
    <col min="11265" max="11265" width="14" style="1" customWidth="1"/>
    <col min="11266" max="11266" width="36.5703125" style="1" customWidth="1"/>
    <col min="11267" max="11267" width="12.5703125" style="1" customWidth="1"/>
    <col min="11268" max="11268" width="11.85546875" style="1" customWidth="1"/>
    <col min="11269" max="11269" width="3.140625" style="1" customWidth="1"/>
    <col min="11270" max="11270" width="13.140625" style="1" customWidth="1"/>
    <col min="11271" max="11520" width="11.5703125" style="1"/>
    <col min="11521" max="11521" width="14" style="1" customWidth="1"/>
    <col min="11522" max="11522" width="36.5703125" style="1" customWidth="1"/>
    <col min="11523" max="11523" width="12.5703125" style="1" customWidth="1"/>
    <col min="11524" max="11524" width="11.85546875" style="1" customWidth="1"/>
    <col min="11525" max="11525" width="3.140625" style="1" customWidth="1"/>
    <col min="11526" max="11526" width="13.140625" style="1" customWidth="1"/>
    <col min="11527" max="11776" width="11.5703125" style="1"/>
    <col min="11777" max="11777" width="14" style="1" customWidth="1"/>
    <col min="11778" max="11778" width="36.5703125" style="1" customWidth="1"/>
    <col min="11779" max="11779" width="12.5703125" style="1" customWidth="1"/>
    <col min="11780" max="11780" width="11.85546875" style="1" customWidth="1"/>
    <col min="11781" max="11781" width="3.140625" style="1" customWidth="1"/>
    <col min="11782" max="11782" width="13.140625" style="1" customWidth="1"/>
    <col min="11783" max="12032" width="11.5703125" style="1"/>
    <col min="12033" max="12033" width="14" style="1" customWidth="1"/>
    <col min="12034" max="12034" width="36.5703125" style="1" customWidth="1"/>
    <col min="12035" max="12035" width="12.5703125" style="1" customWidth="1"/>
    <col min="12036" max="12036" width="11.85546875" style="1" customWidth="1"/>
    <col min="12037" max="12037" width="3.140625" style="1" customWidth="1"/>
    <col min="12038" max="12038" width="13.140625" style="1" customWidth="1"/>
    <col min="12039" max="12288" width="11.5703125" style="1"/>
    <col min="12289" max="12289" width="14" style="1" customWidth="1"/>
    <col min="12290" max="12290" width="36.5703125" style="1" customWidth="1"/>
    <col min="12291" max="12291" width="12.5703125" style="1" customWidth="1"/>
    <col min="12292" max="12292" width="11.85546875" style="1" customWidth="1"/>
    <col min="12293" max="12293" width="3.140625" style="1" customWidth="1"/>
    <col min="12294" max="12294" width="13.140625" style="1" customWidth="1"/>
    <col min="12295" max="12544" width="11.5703125" style="1"/>
    <col min="12545" max="12545" width="14" style="1" customWidth="1"/>
    <col min="12546" max="12546" width="36.5703125" style="1" customWidth="1"/>
    <col min="12547" max="12547" width="12.5703125" style="1" customWidth="1"/>
    <col min="12548" max="12548" width="11.85546875" style="1" customWidth="1"/>
    <col min="12549" max="12549" width="3.140625" style="1" customWidth="1"/>
    <col min="12550" max="12550" width="13.140625" style="1" customWidth="1"/>
    <col min="12551" max="12800" width="11.5703125" style="1"/>
    <col min="12801" max="12801" width="14" style="1" customWidth="1"/>
    <col min="12802" max="12802" width="36.5703125" style="1" customWidth="1"/>
    <col min="12803" max="12803" width="12.5703125" style="1" customWidth="1"/>
    <col min="12804" max="12804" width="11.85546875" style="1" customWidth="1"/>
    <col min="12805" max="12805" width="3.140625" style="1" customWidth="1"/>
    <col min="12806" max="12806" width="13.140625" style="1" customWidth="1"/>
    <col min="12807" max="13056" width="11.5703125" style="1"/>
    <col min="13057" max="13057" width="14" style="1" customWidth="1"/>
    <col min="13058" max="13058" width="36.5703125" style="1" customWidth="1"/>
    <col min="13059" max="13059" width="12.5703125" style="1" customWidth="1"/>
    <col min="13060" max="13060" width="11.85546875" style="1" customWidth="1"/>
    <col min="13061" max="13061" width="3.140625" style="1" customWidth="1"/>
    <col min="13062" max="13062" width="13.140625" style="1" customWidth="1"/>
    <col min="13063" max="13312" width="11.5703125" style="1"/>
    <col min="13313" max="13313" width="14" style="1" customWidth="1"/>
    <col min="13314" max="13314" width="36.5703125" style="1" customWidth="1"/>
    <col min="13315" max="13315" width="12.5703125" style="1" customWidth="1"/>
    <col min="13316" max="13316" width="11.85546875" style="1" customWidth="1"/>
    <col min="13317" max="13317" width="3.140625" style="1" customWidth="1"/>
    <col min="13318" max="13318" width="13.140625" style="1" customWidth="1"/>
    <col min="13319" max="13568" width="11.5703125" style="1"/>
    <col min="13569" max="13569" width="14" style="1" customWidth="1"/>
    <col min="13570" max="13570" width="36.5703125" style="1" customWidth="1"/>
    <col min="13571" max="13571" width="12.5703125" style="1" customWidth="1"/>
    <col min="13572" max="13572" width="11.85546875" style="1" customWidth="1"/>
    <col min="13573" max="13573" width="3.140625" style="1" customWidth="1"/>
    <col min="13574" max="13574" width="13.140625" style="1" customWidth="1"/>
    <col min="13575" max="13824" width="11.5703125" style="1"/>
    <col min="13825" max="13825" width="14" style="1" customWidth="1"/>
    <col min="13826" max="13826" width="36.5703125" style="1" customWidth="1"/>
    <col min="13827" max="13827" width="12.5703125" style="1" customWidth="1"/>
    <col min="13828" max="13828" width="11.85546875" style="1" customWidth="1"/>
    <col min="13829" max="13829" width="3.140625" style="1" customWidth="1"/>
    <col min="13830" max="13830" width="13.140625" style="1" customWidth="1"/>
    <col min="13831" max="14080" width="11.5703125" style="1"/>
    <col min="14081" max="14081" width="14" style="1" customWidth="1"/>
    <col min="14082" max="14082" width="36.5703125" style="1" customWidth="1"/>
    <col min="14083" max="14083" width="12.5703125" style="1" customWidth="1"/>
    <col min="14084" max="14084" width="11.85546875" style="1" customWidth="1"/>
    <col min="14085" max="14085" width="3.140625" style="1" customWidth="1"/>
    <col min="14086" max="14086" width="13.140625" style="1" customWidth="1"/>
    <col min="14087" max="14336" width="11.5703125" style="1"/>
    <col min="14337" max="14337" width="14" style="1" customWidth="1"/>
    <col min="14338" max="14338" width="36.5703125" style="1" customWidth="1"/>
    <col min="14339" max="14339" width="12.5703125" style="1" customWidth="1"/>
    <col min="14340" max="14340" width="11.85546875" style="1" customWidth="1"/>
    <col min="14341" max="14341" width="3.140625" style="1" customWidth="1"/>
    <col min="14342" max="14342" width="13.140625" style="1" customWidth="1"/>
    <col min="14343" max="14592" width="11.5703125" style="1"/>
    <col min="14593" max="14593" width="14" style="1" customWidth="1"/>
    <col min="14594" max="14594" width="36.5703125" style="1" customWidth="1"/>
    <col min="14595" max="14595" width="12.5703125" style="1" customWidth="1"/>
    <col min="14596" max="14596" width="11.85546875" style="1" customWidth="1"/>
    <col min="14597" max="14597" width="3.140625" style="1" customWidth="1"/>
    <col min="14598" max="14598" width="13.140625" style="1" customWidth="1"/>
    <col min="14599" max="14848" width="11.5703125" style="1"/>
    <col min="14849" max="14849" width="14" style="1" customWidth="1"/>
    <col min="14850" max="14850" width="36.5703125" style="1" customWidth="1"/>
    <col min="14851" max="14851" width="12.5703125" style="1" customWidth="1"/>
    <col min="14852" max="14852" width="11.85546875" style="1" customWidth="1"/>
    <col min="14853" max="14853" width="3.140625" style="1" customWidth="1"/>
    <col min="14854" max="14854" width="13.140625" style="1" customWidth="1"/>
    <col min="14855" max="15104" width="11.5703125" style="1"/>
    <col min="15105" max="15105" width="14" style="1" customWidth="1"/>
    <col min="15106" max="15106" width="36.5703125" style="1" customWidth="1"/>
    <col min="15107" max="15107" width="12.5703125" style="1" customWidth="1"/>
    <col min="15108" max="15108" width="11.85546875" style="1" customWidth="1"/>
    <col min="15109" max="15109" width="3.140625" style="1" customWidth="1"/>
    <col min="15110" max="15110" width="13.140625" style="1" customWidth="1"/>
    <col min="15111" max="15360" width="11.5703125" style="1"/>
    <col min="15361" max="15361" width="14" style="1" customWidth="1"/>
    <col min="15362" max="15362" width="36.5703125" style="1" customWidth="1"/>
    <col min="15363" max="15363" width="12.5703125" style="1" customWidth="1"/>
    <col min="15364" max="15364" width="11.85546875" style="1" customWidth="1"/>
    <col min="15365" max="15365" width="3.140625" style="1" customWidth="1"/>
    <col min="15366" max="15366" width="13.140625" style="1" customWidth="1"/>
    <col min="15367" max="15616" width="11.5703125" style="1"/>
    <col min="15617" max="15617" width="14" style="1" customWidth="1"/>
    <col min="15618" max="15618" width="36.5703125" style="1" customWidth="1"/>
    <col min="15619" max="15619" width="12.5703125" style="1" customWidth="1"/>
    <col min="15620" max="15620" width="11.85546875" style="1" customWidth="1"/>
    <col min="15621" max="15621" width="3.140625" style="1" customWidth="1"/>
    <col min="15622" max="15622" width="13.140625" style="1" customWidth="1"/>
    <col min="15623" max="15872" width="11.5703125" style="1"/>
    <col min="15873" max="15873" width="14" style="1" customWidth="1"/>
    <col min="15874" max="15874" width="36.5703125" style="1" customWidth="1"/>
    <col min="15875" max="15875" width="12.5703125" style="1" customWidth="1"/>
    <col min="15876" max="15876" width="11.85546875" style="1" customWidth="1"/>
    <col min="15877" max="15877" width="3.140625" style="1" customWidth="1"/>
    <col min="15878" max="15878" width="13.140625" style="1" customWidth="1"/>
    <col min="15879" max="16128" width="11.5703125" style="1"/>
    <col min="16129" max="16129" width="14" style="1" customWidth="1"/>
    <col min="16130" max="16130" width="36.5703125" style="1" customWidth="1"/>
    <col min="16131" max="16131" width="12.5703125" style="1" customWidth="1"/>
    <col min="16132" max="16132" width="11.85546875" style="1" customWidth="1"/>
    <col min="16133" max="16133" width="3.140625" style="1" customWidth="1"/>
    <col min="16134" max="16134" width="13.140625" style="1" customWidth="1"/>
    <col min="16135" max="16384" width="11.5703125" style="1"/>
  </cols>
  <sheetData>
    <row r="1" spans="1:7" s="1" customFormat="1" ht="15" customHeight="1" thickBot="1" x14ac:dyDescent="0.25">
      <c r="A1" s="9" t="s">
        <v>45</v>
      </c>
      <c r="B1" s="9"/>
      <c r="G1" s="2"/>
    </row>
    <row r="2" spans="1:7" s="1" customFormat="1" ht="15" customHeight="1" thickTop="1" x14ac:dyDescent="0.2">
      <c r="A2" s="17" t="s">
        <v>44</v>
      </c>
      <c r="B2" s="17" t="s">
        <v>43</v>
      </c>
      <c r="C2" s="16" t="s">
        <v>42</v>
      </c>
      <c r="D2" s="16" t="s">
        <v>41</v>
      </c>
      <c r="F2" s="16" t="s">
        <v>40</v>
      </c>
      <c r="G2" s="15" t="s">
        <v>39</v>
      </c>
    </row>
    <row r="3" spans="1:7" s="1" customFormat="1" ht="15" customHeight="1" x14ac:dyDescent="0.2">
      <c r="A3" s="14">
        <v>1001</v>
      </c>
      <c r="B3" s="14" t="s">
        <v>38</v>
      </c>
      <c r="C3" s="13">
        <f>SUMIF('[1]TAAF 2018'!$F$2:$F$70,$A3,'[1]TAAF 2018'!$G$2:$G$70)</f>
        <v>8741.75</v>
      </c>
      <c r="D3" s="4"/>
      <c r="F3" s="6">
        <v>10200</v>
      </c>
      <c r="G3" s="6">
        <v>10500</v>
      </c>
    </row>
    <row r="4" spans="1:7" s="1" customFormat="1" ht="15" customHeight="1" x14ac:dyDescent="0.2">
      <c r="A4" s="14">
        <v>1002</v>
      </c>
      <c r="B4" s="14" t="s">
        <v>37</v>
      </c>
      <c r="C4" s="13">
        <f>SUMIF('[1]TAAF 2018'!$F$2:$F$70,$A4,'[1]TAAF 2018'!$G$2:$G$70)</f>
        <v>5897.53</v>
      </c>
      <c r="D4" s="4"/>
      <c r="F4" s="6">
        <v>2400</v>
      </c>
      <c r="G4" s="6">
        <v>10500</v>
      </c>
    </row>
    <row r="5" spans="1:7" s="1" customFormat="1" ht="15" customHeight="1" x14ac:dyDescent="0.2">
      <c r="A5" s="14">
        <v>1004</v>
      </c>
      <c r="B5" s="14" t="s">
        <v>36</v>
      </c>
      <c r="C5" s="13">
        <f>SUMIF('[1]TAAF 2018'!$F$2:$F$70,$A5,'[1]TAAF 2018'!$G$2:$G$70)</f>
        <v>3448.5</v>
      </c>
      <c r="D5" s="4"/>
      <c r="F5" s="6">
        <v>1200</v>
      </c>
      <c r="G5" s="6">
        <v>4500</v>
      </c>
    </row>
    <row r="6" spans="1:7" s="1" customFormat="1" ht="15" customHeight="1" x14ac:dyDescent="0.2">
      <c r="A6" s="14">
        <v>1101</v>
      </c>
      <c r="B6" s="14" t="s">
        <v>35</v>
      </c>
      <c r="C6" s="13">
        <f>SUMIF('[1]TAAF 2018'!$F$2:$F$70,$A6,'[1]TAAF 2018'!$G$2:$G$70)</f>
        <v>1767.25</v>
      </c>
      <c r="D6" s="4"/>
      <c r="F6" s="6"/>
      <c r="G6" s="6"/>
    </row>
    <row r="7" spans="1:7" s="1" customFormat="1" ht="15" customHeight="1" x14ac:dyDescent="0.2">
      <c r="A7" s="14">
        <v>1102</v>
      </c>
      <c r="B7" s="14" t="s">
        <v>21</v>
      </c>
      <c r="C7" s="13">
        <f>SUMIF('[1]TAAF 2018'!$F$2:$F$70,$A7,'[1]TAAF 2018'!$G$2:$G$70)</f>
        <v>198.5</v>
      </c>
      <c r="D7" s="4"/>
      <c r="F7" s="6">
        <v>400</v>
      </c>
      <c r="G7" s="6">
        <v>400</v>
      </c>
    </row>
    <row r="8" spans="1:7" s="1" customFormat="1" ht="15" customHeight="1" x14ac:dyDescent="0.2">
      <c r="A8" s="14">
        <v>1201</v>
      </c>
      <c r="B8" s="14" t="s">
        <v>34</v>
      </c>
      <c r="C8" s="13">
        <f>SUMIF('[1]TAAF 2018'!$F$2:$F$70,$A8,'[1]TAAF 2018'!$G$2:$G$70)</f>
        <v>1552.65</v>
      </c>
      <c r="D8" s="4"/>
      <c r="F8" s="6">
        <v>1500</v>
      </c>
      <c r="G8" s="6">
        <v>1500</v>
      </c>
    </row>
    <row r="9" spans="1:7" s="1" customFormat="1" ht="15" customHeight="1" x14ac:dyDescent="0.2">
      <c r="A9" s="14">
        <v>1202</v>
      </c>
      <c r="B9" s="14" t="s">
        <v>27</v>
      </c>
      <c r="C9" s="13">
        <f>SUMIF('[1]TAAF 2018'!$F$2:$F$70,$A9,'[1]TAAF 2018'!$G$2:$G$70)</f>
        <v>800</v>
      </c>
      <c r="D9" s="4"/>
      <c r="F9" s="6">
        <v>3600</v>
      </c>
      <c r="G9" s="6">
        <v>3600</v>
      </c>
    </row>
    <row r="10" spans="1:7" s="1" customFormat="1" ht="15" customHeight="1" x14ac:dyDescent="0.2">
      <c r="A10" s="14"/>
      <c r="B10" s="14" t="s">
        <v>33</v>
      </c>
      <c r="C10" s="13"/>
      <c r="D10" s="4"/>
      <c r="F10" s="6"/>
      <c r="G10" s="6"/>
    </row>
    <row r="11" spans="1:7" s="1" customFormat="1" ht="15" customHeight="1" x14ac:dyDescent="0.2">
      <c r="A11" s="14">
        <v>1203</v>
      </c>
      <c r="B11" s="14" t="s">
        <v>32</v>
      </c>
      <c r="C11" s="13"/>
      <c r="D11" s="4"/>
      <c r="F11" s="6"/>
      <c r="G11" s="6"/>
    </row>
    <row r="12" spans="1:7" s="1" customFormat="1" ht="15" customHeight="1" x14ac:dyDescent="0.2">
      <c r="A12" s="14">
        <v>1301</v>
      </c>
      <c r="B12" s="14" t="s">
        <v>31</v>
      </c>
      <c r="C12" s="13">
        <f>SUMIF('[1]TAAF 2018'!$F$2:$F$70,$A12,'[1]TAAF 2018'!$G$2:$G$70)</f>
        <v>999.25</v>
      </c>
      <c r="D12" s="4"/>
      <c r="F12" s="6">
        <v>5000</v>
      </c>
      <c r="G12" s="6">
        <v>5000</v>
      </c>
    </row>
    <row r="13" spans="1:7" s="1" customFormat="1" ht="15" customHeight="1" x14ac:dyDescent="0.2">
      <c r="A13" s="14">
        <v>1302</v>
      </c>
      <c r="B13" s="14" t="s">
        <v>30</v>
      </c>
      <c r="C13" s="13"/>
      <c r="D13" s="4"/>
      <c r="F13" s="6"/>
      <c r="G13" s="6">
        <v>34000</v>
      </c>
    </row>
    <row r="14" spans="1:7" s="1" customFormat="1" ht="15" customHeight="1" x14ac:dyDescent="0.2">
      <c r="A14" s="14">
        <v>2001</v>
      </c>
      <c r="B14" s="14" t="s">
        <v>29</v>
      </c>
      <c r="C14" s="13"/>
      <c r="D14" s="13">
        <f>SUMIF('[1]TAAF 2018'!$F$2:$F$70,$A14,'[1]TAAF 2018'!$G$2:$G$70)</f>
        <v>-16050</v>
      </c>
      <c r="F14" s="6">
        <v>-7200</v>
      </c>
      <c r="G14" s="6">
        <v>-24000</v>
      </c>
    </row>
    <row r="15" spans="1:7" s="1" customFormat="1" ht="15" customHeight="1" x14ac:dyDescent="0.2">
      <c r="A15" s="14">
        <v>2002</v>
      </c>
      <c r="B15" s="14" t="s">
        <v>28</v>
      </c>
      <c r="C15" s="13"/>
      <c r="D15" s="13"/>
      <c r="F15" s="6">
        <v>-2000</v>
      </c>
      <c r="G15" s="6">
        <v>-2000</v>
      </c>
    </row>
    <row r="16" spans="1:7" s="1" customFormat="1" ht="15" customHeight="1" x14ac:dyDescent="0.2">
      <c r="A16" s="14">
        <v>2003</v>
      </c>
      <c r="B16" s="14" t="s">
        <v>27</v>
      </c>
      <c r="C16" s="13"/>
      <c r="D16" s="13"/>
      <c r="F16" s="6">
        <v>-4000</v>
      </c>
      <c r="G16" s="6">
        <v>-4000</v>
      </c>
    </row>
    <row r="17" spans="1:7" s="1" customFormat="1" ht="15" customHeight="1" x14ac:dyDescent="0.2">
      <c r="A17" s="14">
        <v>2004</v>
      </c>
      <c r="B17" s="14" t="s">
        <v>26</v>
      </c>
      <c r="C17" s="13"/>
      <c r="D17" s="13"/>
      <c r="F17" s="6"/>
      <c r="G17" s="6"/>
    </row>
    <row r="18" spans="1:7" s="1" customFormat="1" ht="15" customHeight="1" x14ac:dyDescent="0.2">
      <c r="A18" s="14">
        <v>2103</v>
      </c>
      <c r="B18" s="14" t="s">
        <v>25</v>
      </c>
      <c r="C18" s="13"/>
      <c r="D18" s="13"/>
      <c r="F18" s="6">
        <v>-400</v>
      </c>
      <c r="G18" s="6">
        <v>-400</v>
      </c>
    </row>
    <row r="19" spans="1:7" s="1" customFormat="1" ht="15" customHeight="1" x14ac:dyDescent="0.2">
      <c r="A19" s="14">
        <v>2104</v>
      </c>
      <c r="B19" s="14" t="s">
        <v>24</v>
      </c>
      <c r="C19" s="13"/>
      <c r="D19" s="13">
        <f>SUMIF('[1]TAAF 2018'!$F$2:$F$70,$A19,'[1]TAAF 2018'!$G$2:$G$70)</f>
        <v>-3150.75</v>
      </c>
      <c r="F19" s="6">
        <v>-1000</v>
      </c>
      <c r="G19" s="6">
        <v>-1000</v>
      </c>
    </row>
    <row r="20" spans="1:7" s="1" customFormat="1" ht="15" customHeight="1" x14ac:dyDescent="0.2">
      <c r="A20" s="14">
        <v>2201</v>
      </c>
      <c r="B20" s="14" t="s">
        <v>23</v>
      </c>
      <c r="C20" s="13"/>
      <c r="D20" s="13">
        <f>SUMIF('[1]TAAF 2018'!$F$2:$F$70,$A20,'[1]TAAF 2018'!$G$2:$G$70)</f>
        <v>-6374.4800000000005</v>
      </c>
      <c r="F20" s="6">
        <v>-5000</v>
      </c>
      <c r="G20" s="6">
        <v>-34000</v>
      </c>
    </row>
    <row r="21" spans="1:7" s="1" customFormat="1" ht="15" customHeight="1" x14ac:dyDescent="0.2">
      <c r="A21" s="14">
        <v>2202</v>
      </c>
      <c r="B21" s="14" t="s">
        <v>22</v>
      </c>
      <c r="C21" s="13"/>
      <c r="D21" s="13">
        <f>SUMIF('[1]TAAF 2018'!$F$2:$F$70,$A21,'[1]TAAF 2018'!$G$2:$G$70)</f>
        <v>-1617.5</v>
      </c>
      <c r="F21" s="6"/>
      <c r="G21" s="6"/>
    </row>
    <row r="22" spans="1:7" s="1" customFormat="1" ht="15" customHeight="1" x14ac:dyDescent="0.2">
      <c r="A22" s="14">
        <v>2203</v>
      </c>
      <c r="B22" s="14" t="s">
        <v>21</v>
      </c>
      <c r="C22" s="13"/>
      <c r="D22" s="13"/>
      <c r="F22" s="6"/>
      <c r="G22" s="6"/>
    </row>
    <row r="23" spans="1:7" s="1" customFormat="1" ht="15" customHeight="1" x14ac:dyDescent="0.2">
      <c r="A23" s="14">
        <v>2301</v>
      </c>
      <c r="B23" s="14" t="s">
        <v>20</v>
      </c>
      <c r="C23" s="13"/>
      <c r="D23" s="13"/>
      <c r="F23" s="6">
        <v>-1500</v>
      </c>
      <c r="G23" s="6">
        <v>-1500</v>
      </c>
    </row>
    <row r="24" spans="1:7" s="1" customFormat="1" ht="15" customHeight="1" x14ac:dyDescent="0.2">
      <c r="A24" s="14">
        <v>2401</v>
      </c>
      <c r="B24" s="14" t="s">
        <v>19</v>
      </c>
      <c r="C24" s="13"/>
      <c r="D24" s="13">
        <f>SUMIF('[1]TAAF 2018'!$F$2:$F$70,$A24,'[1]TAAF 2018'!$G$2:$G$70)</f>
        <v>-900</v>
      </c>
      <c r="F24" s="6">
        <v>-600</v>
      </c>
      <c r="G24" s="6">
        <v>-300</v>
      </c>
    </row>
    <row r="25" spans="1:7" s="1" customFormat="1" ht="15" customHeight="1" x14ac:dyDescent="0.2">
      <c r="A25" s="14">
        <v>2403</v>
      </c>
      <c r="B25" s="14" t="s">
        <v>18</v>
      </c>
      <c r="C25" s="13"/>
      <c r="D25" s="13">
        <f>SUMIF('[1]TAAF 2018'!$F$2:$F$70,$A25,'[1]TAAF 2018'!$G$2:$G$70)</f>
        <v>-152</v>
      </c>
      <c r="F25" s="6">
        <v>-228</v>
      </c>
      <c r="G25" s="6"/>
    </row>
    <row r="26" spans="1:7" s="1" customFormat="1" ht="15" customHeight="1" x14ac:dyDescent="0.2">
      <c r="A26" s="14">
        <v>2404</v>
      </c>
      <c r="B26" s="14" t="s">
        <v>17</v>
      </c>
      <c r="C26" s="13"/>
      <c r="D26" s="13">
        <f>SUMIF('[1]TAAF 2018'!$F$2:$F$70,$A26,'[1]TAAF 2018'!$G$2:$G$70)</f>
        <v>-140</v>
      </c>
      <c r="F26" s="6">
        <v>-210</v>
      </c>
      <c r="G26" s="6">
        <v>-210</v>
      </c>
    </row>
    <row r="27" spans="1:7" s="1" customFormat="1" ht="15" customHeight="1" x14ac:dyDescent="0.2">
      <c r="A27" s="14">
        <v>2405</v>
      </c>
      <c r="B27" s="14" t="s">
        <v>16</v>
      </c>
      <c r="C27" s="13"/>
      <c r="D27" s="13">
        <f>SUMIF('[1]TAAF 2018'!$F$2:$F$70,$A27,'[1]TAAF 2018'!$G$2:$G$70)</f>
        <v>-795.7</v>
      </c>
      <c r="F27" s="6">
        <v>-200</v>
      </c>
      <c r="G27" s="6">
        <v>-200</v>
      </c>
    </row>
    <row r="28" spans="1:7" s="1" customFormat="1" ht="15" customHeight="1" x14ac:dyDescent="0.2">
      <c r="A28" s="14">
        <v>2502</v>
      </c>
      <c r="B28" s="14" t="s">
        <v>15</v>
      </c>
      <c r="C28" s="13"/>
      <c r="D28" s="13"/>
      <c r="F28" s="6">
        <v>-400</v>
      </c>
      <c r="G28" s="6">
        <v>-400</v>
      </c>
    </row>
    <row r="29" spans="1:7" s="1" customFormat="1" ht="15" customHeight="1" x14ac:dyDescent="0.2">
      <c r="A29" s="14">
        <v>2602</v>
      </c>
      <c r="B29" s="14" t="s">
        <v>14</v>
      </c>
      <c r="C29" s="13"/>
      <c r="D29" s="13"/>
      <c r="F29" s="6">
        <v>-500</v>
      </c>
      <c r="G29" s="6">
        <v>-500</v>
      </c>
    </row>
    <row r="30" spans="1:7" s="1" customFormat="1" ht="15" customHeight="1" x14ac:dyDescent="0.2">
      <c r="A30" s="14">
        <v>2603</v>
      </c>
      <c r="B30" s="14" t="s">
        <v>13</v>
      </c>
      <c r="C30" s="13"/>
      <c r="D30" s="13">
        <f>SUMIF('[1]TAAF 2018'!$F$2:$F$70,$A30,'[1]TAAF 2018'!$G$2:$G$70)</f>
        <v>-398.44</v>
      </c>
      <c r="F30" s="6">
        <v>-400</v>
      </c>
      <c r="G30" s="6">
        <v>-400</v>
      </c>
    </row>
    <row r="31" spans="1:7" s="1" customFormat="1" ht="15" customHeight="1" x14ac:dyDescent="0.2">
      <c r="A31" s="12" t="s">
        <v>12</v>
      </c>
      <c r="B31" s="12"/>
      <c r="C31" s="11">
        <f>SUM(C3:D30)</f>
        <v>-6173.44</v>
      </c>
      <c r="D31" s="4"/>
      <c r="F31" s="10">
        <f>SUM(F3:F30)</f>
        <v>662</v>
      </c>
      <c r="G31" s="10">
        <f>SUM(G3:G30)</f>
        <v>1090</v>
      </c>
    </row>
    <row r="33" spans="1:7" s="1" customFormat="1" ht="15" customHeight="1" thickBot="1" x14ac:dyDescent="0.25">
      <c r="A33" s="9" t="s">
        <v>11</v>
      </c>
      <c r="B33" s="9"/>
      <c r="G33" s="2"/>
    </row>
    <row r="34" spans="1:7" s="1" customFormat="1" ht="15" customHeight="1" thickTop="1" x14ac:dyDescent="0.2">
      <c r="C34" s="8" t="s">
        <v>10</v>
      </c>
      <c r="D34" s="8" t="s">
        <v>9</v>
      </c>
      <c r="G34" s="2"/>
    </row>
    <row r="35" spans="1:7" s="1" customFormat="1" ht="15" customHeight="1" x14ac:dyDescent="0.2">
      <c r="C35" s="6"/>
      <c r="G35" s="2"/>
    </row>
    <row r="36" spans="1:7" s="1" customFormat="1" ht="15" customHeight="1" x14ac:dyDescent="0.2">
      <c r="A36" s="7">
        <v>3002</v>
      </c>
      <c r="B36" s="7" t="s">
        <v>8</v>
      </c>
      <c r="C36" s="6">
        <f>'[1]TAAF 2018'!$H$2</f>
        <v>15722.74</v>
      </c>
      <c r="G36" s="2"/>
    </row>
    <row r="37" spans="1:7" s="1" customFormat="1" ht="15" customHeight="1" x14ac:dyDescent="0.2">
      <c r="A37" s="7"/>
      <c r="B37" s="7" t="s">
        <v>7</v>
      </c>
      <c r="C37" s="6"/>
      <c r="D37" s="6">
        <v>-21896.18</v>
      </c>
      <c r="G37" s="2"/>
    </row>
    <row r="38" spans="1:7" s="1" customFormat="1" ht="15" customHeight="1" x14ac:dyDescent="0.2">
      <c r="A38" s="7"/>
      <c r="B38" s="7" t="s">
        <v>6</v>
      </c>
      <c r="C38" s="6"/>
      <c r="D38" s="6">
        <f>-C31</f>
        <v>6173.44</v>
      </c>
      <c r="G38" s="2"/>
    </row>
    <row r="39" spans="1:7" s="1" customFormat="1" ht="15" customHeight="1" x14ac:dyDescent="0.2">
      <c r="A39" s="7"/>
      <c r="B39" s="7" t="s">
        <v>5</v>
      </c>
      <c r="C39" s="6">
        <f>SUM(C36:C38)</f>
        <v>15722.74</v>
      </c>
      <c r="D39" s="6">
        <f>SUM(D36:D38)</f>
        <v>-15722.740000000002</v>
      </c>
      <c r="G39" s="2"/>
    </row>
    <row r="43" spans="1:7" s="1" customFormat="1" ht="15" customHeight="1" x14ac:dyDescent="0.2">
      <c r="A43" s="1" t="s">
        <v>4</v>
      </c>
      <c r="C43" s="1" t="s">
        <v>3</v>
      </c>
      <c r="G43" s="2"/>
    </row>
    <row r="44" spans="1:7" s="1" customFormat="1" ht="15" customHeight="1" x14ac:dyDescent="0.2">
      <c r="A44" s="3"/>
      <c r="B44" s="4"/>
      <c r="C44" s="3"/>
      <c r="G44" s="2"/>
    </row>
    <row r="46" spans="1:7" s="1" customFormat="1" ht="15" customHeight="1" x14ac:dyDescent="0.2">
      <c r="B46" s="1" t="s">
        <v>2</v>
      </c>
      <c r="E46" s="1" t="s">
        <v>2</v>
      </c>
      <c r="G46" s="2"/>
    </row>
    <row r="47" spans="1:7" s="1" customFormat="1" ht="15" customHeight="1" x14ac:dyDescent="0.2">
      <c r="B47" s="3"/>
      <c r="E47" s="3"/>
      <c r="F47" s="3"/>
      <c r="G47" s="5"/>
    </row>
    <row r="48" spans="1:7" s="1" customFormat="1" ht="15" customHeight="1" x14ac:dyDescent="0.2">
      <c r="B48" s="4"/>
      <c r="G48" s="2"/>
    </row>
    <row r="49" spans="2:7" s="1" customFormat="1" ht="15" customHeight="1" x14ac:dyDescent="0.2">
      <c r="B49" s="4"/>
      <c r="G49" s="2"/>
    </row>
    <row r="50" spans="2:7" s="1" customFormat="1" ht="15" customHeight="1" x14ac:dyDescent="0.2">
      <c r="B50" s="1" t="s">
        <v>1</v>
      </c>
      <c r="G50" s="2"/>
    </row>
    <row r="51" spans="2:7" s="1" customFormat="1" ht="15" customHeight="1" x14ac:dyDescent="0.2">
      <c r="B51" s="3"/>
      <c r="G51" s="2"/>
    </row>
    <row r="53" spans="2:7" s="1" customFormat="1" ht="15" customHeight="1" x14ac:dyDescent="0.2">
      <c r="C53" s="1" t="s">
        <v>0</v>
      </c>
      <c r="G53" s="2"/>
    </row>
    <row r="54" spans="2:7" s="1" customFormat="1" ht="15" customHeight="1" x14ac:dyDescent="0.2">
      <c r="C54" s="3"/>
      <c r="D54" s="3"/>
      <c r="G54" s="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87" firstPageNumber="0" orientation="portrait" horizontalDpi="300" verticalDpi="300" r:id="rId1"/>
  <headerFooter alignWithMargins="0">
    <oddHeader>&amp;C&amp;"Times New Roman,normal"&amp;12&amp;A</oddHeader>
    <oddFooter>&amp;C&amp;"Times New Roman,normal"&amp;12Side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Regnskab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Wulff Rasmusssen</dc:creator>
  <cp:lastModifiedBy>Jørgen Wulff Rasmusssen</cp:lastModifiedBy>
  <dcterms:created xsi:type="dcterms:W3CDTF">2019-02-05T20:48:28Z</dcterms:created>
  <dcterms:modified xsi:type="dcterms:W3CDTF">2019-02-05T20:49:09Z</dcterms:modified>
</cp:coreProperties>
</file>